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29940" windowHeight="193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977461"/>
</workbook>
</file>

<file path=xl/calcChain.xml><?xml version="1.0" encoding="utf-8"?>
<calcChain xmlns="http://schemas.openxmlformats.org/spreadsheetml/2006/main">
  <c r="G20" i="1" l="1"/>
  <c r="F20" i="1"/>
  <c r="G19" i="1"/>
  <c r="G18" i="1"/>
  <c r="G16" i="1"/>
  <c r="G14" i="1"/>
  <c r="F14" i="1"/>
  <c r="G13" i="1"/>
  <c r="F13" i="1"/>
  <c r="G11" i="1"/>
  <c r="G10" i="1"/>
  <c r="J17" i="1"/>
  <c r="I17" i="1"/>
  <c r="H17" i="1"/>
  <c r="G4" i="1"/>
  <c r="F6" i="1"/>
  <c r="G8" i="1"/>
  <c r="G9" i="1"/>
  <c r="J20" i="1"/>
  <c r="I20" i="1"/>
  <c r="H20" i="1"/>
  <c r="J18" i="1"/>
  <c r="I18" i="1"/>
  <c r="H18" i="1"/>
  <c r="J13" i="1"/>
  <c r="H13" i="1"/>
  <c r="I13" i="1"/>
  <c r="H5" i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<sst xmlns="http://schemas.openxmlformats.org/spreadsheetml/2006/main" count="69" uniqueCount="57">
  <si>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</si>
  <si>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</si>
  <si>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</si>
  <si>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</si>
  <si>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</si>
  <si>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</si>
  <si>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</si>
  <si>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</si>
  <si>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</si>
  <si>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</si>
  <si>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</si>
  <si>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</si>
  <si>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</si>
  <si>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</si>
  <si>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</si>
  <si>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</si>
  <si>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</si>
  <si>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</si>
  <si>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</si>
  <si>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</si>
  <si>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</si>
  <si>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</si>
  <si>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</si>
  <si>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</si>
  <si>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</si>
  <si>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</si>
  <si>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</si>
  <si>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</si>
  <si>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</si>
  <si>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</si>
  <si>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</si>
  <si>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</si>
  <si>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</si>
  <si>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</si>
  <si>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</si>
  <si>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</si>
  <si>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</si>
  <si>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</si>
  <si>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</si>
  <si>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</si>
  <si>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</si>
  <si>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</si>
  <si>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</si>
  <si>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</si>
  <si>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</si>
  <si>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</si>
  <si>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</si>
  <si>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кисло-мол.продукт</t>
  </si>
  <si>
    <t>1/80</t>
  </si>
  <si>
    <t>Йогур Премиум "Фермерское подворье"(в инд. промышленной упаковке, производитель ООО "Хладкомбинат" г. Благовещенск )</t>
  </si>
  <si>
    <t>1/140</t>
  </si>
  <si>
    <t>Салат картофельный с кукурузой и морковью (консерв.огур.)</t>
  </si>
  <si>
    <t>1/160</t>
  </si>
  <si>
    <t>Печенье Чоко Пай (стандартный) в индивидуальной заводской упаковке</t>
  </si>
  <si>
    <t>Булочка с маком</t>
  </si>
  <si>
    <t>1/170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</si>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</sst>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2" borderId="6" xfId="0" applyFont="1" applyFill="1" applyBorder="1"/>
    <xf numFmtId="49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0" borderId="8" xfId="0" applyBorder="1"/>
    <xf numFmtId="2" fontId="1" fillId="2" borderId="9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/>
    <xf numFmtId="2" fontId="3" fillId="0" borderId="9" xfId="0" applyNumberFormat="1" applyFont="1" applyBorder="1" applyAlignment="1">
      <alignment horizontal="center" vertical="center"/>
    </xf>
    <xf numFmtId="0" fontId="0" fillId="0" borderId="11" xfId="0" applyBorder="1"/>
    <xf numFmtId="0" fontId="2" fillId="2" borderId="6" xfId="0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2" fillId="2" borderId="14" xfId="0" applyFont="1" applyFill="1" applyBorder="1"/>
    <xf numFmtId="2" fontId="5" fillId="0" borderId="12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" fillId="2" borderId="20" xfId="0" applyFont="1" applyFill="1" applyBorder="1" applyAlignment="1">
      <alignment wrapText="1"/>
    </xf>
    <xf numFmtId="49" fontId="2" fillId="2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2" fillId="2" borderId="24" xfId="0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19" xfId="0" applyBorder="1"/>
    <xf numFmtId="2" fontId="5" fillId="2" borderId="19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wrapText="1"/>
    </xf>
    <xf numFmtId="2" fontId="0" fillId="0" borderId="3" xfId="0" applyNumberFormat="1" applyBorder="1" applyAlignment="1"/>
    <xf numFmtId="2" fontId="0" fillId="0" borderId="27" xfId="0" applyNumberFormat="1" applyBorder="1" applyAlignment="1"/>
    <xf numFmtId="2" fontId="0" fillId="0" borderId="2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150" zoomScaleNormal="100" zoomScaleSheetLayoutView="150" workbookViewId="0">
      <selection activeCell="C2" sqref="C2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72" t="s">
        <v>56</v>
      </c>
      <c r="C1" s="73"/>
      <c r="D1" s="74"/>
      <c r="E1" t="s">
        <v>11</v>
      </c>
      <c r="F1" s="1"/>
      <c r="I1" t="s">
        <v>12</v>
      </c>
      <c r="J1" s="3">
        <v>44998</v>
      </c>
    </row>
    <row r="2" spans="1:12" ht="15.75" thickBot="1" x14ac:dyDescent="0.3"/>
    <row r="3" spans="1:12" ht="15.75" thickBot="1" x14ac:dyDescent="0.3">
      <c r="A3" s="44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6" t="s">
        <v>7</v>
      </c>
      <c r="H3" s="45" t="s">
        <v>8</v>
      </c>
      <c r="I3" s="45" t="s">
        <v>9</v>
      </c>
      <c r="J3" s="47" t="s">
        <v>10</v>
      </c>
      <c r="L3" s="7"/>
    </row>
    <row r="4" spans="1:12" x14ac:dyDescent="0.25">
      <c r="A4" s="17" t="s">
        <v>13</v>
      </c>
      <c r="B4" s="18" t="s">
        <v>16</v>
      </c>
      <c r="C4" s="19">
        <v>165</v>
      </c>
      <c r="D4" s="20" t="s">
        <v>30</v>
      </c>
      <c r="E4" s="21" t="s">
        <v>26</v>
      </c>
      <c r="F4" s="22">
        <v>22.85</v>
      </c>
      <c r="G4" s="22">
        <f>139.91/180*180</f>
        <v>139.91</v>
      </c>
      <c r="H4" s="23">
        <v>5.26</v>
      </c>
      <c r="I4" s="23">
        <v>5.33</v>
      </c>
      <c r="J4" s="24">
        <v>17.55</v>
      </c>
      <c r="L4" s="7"/>
    </row>
    <row r="5" spans="1:12" x14ac:dyDescent="0.25">
      <c r="A5" s="25"/>
      <c r="B5" s="2" t="s">
        <v>15</v>
      </c>
      <c r="C5" s="9">
        <v>300</v>
      </c>
      <c r="D5" s="10" t="s">
        <v>31</v>
      </c>
      <c r="E5" s="5" t="s">
        <v>32</v>
      </c>
      <c r="F5" s="6">
        <v>14.88</v>
      </c>
      <c r="G5" s="6">
        <v>63</v>
      </c>
      <c r="H5" s="12">
        <f>5.1</f>
        <v>5.0999999999999996</v>
      </c>
      <c r="I5" s="12">
        <v>4.5999999999999996</v>
      </c>
      <c r="J5" s="26">
        <v>0.3</v>
      </c>
      <c r="L5" s="7"/>
    </row>
    <row r="6" spans="1:12" x14ac:dyDescent="0.25">
      <c r="A6" s="25"/>
      <c r="B6" s="2" t="s">
        <v>18</v>
      </c>
      <c r="C6" s="9">
        <v>111</v>
      </c>
      <c r="D6" s="4" t="s">
        <v>24</v>
      </c>
      <c r="E6" s="5" t="s">
        <v>36</v>
      </c>
      <c r="F6" s="6">
        <f>3.34*2</f>
        <v>6.68</v>
      </c>
      <c r="G6" s="6">
        <v>112.36</v>
      </c>
      <c r="H6" s="11">
        <v>2.33</v>
      </c>
      <c r="I6" s="11">
        <v>1.3</v>
      </c>
      <c r="J6" s="27">
        <v>23.1</v>
      </c>
      <c r="L6" s="7"/>
    </row>
    <row r="7" spans="1:12" x14ac:dyDescent="0.25">
      <c r="A7" s="28"/>
      <c r="B7" s="1" t="s">
        <v>18</v>
      </c>
      <c r="C7" s="9">
        <v>109</v>
      </c>
      <c r="D7" s="4" t="s">
        <v>25</v>
      </c>
      <c r="E7" s="5" t="s">
        <v>37</v>
      </c>
      <c r="F7" s="6">
        <v>2.57</v>
      </c>
      <c r="G7" s="6">
        <v>38.96</v>
      </c>
      <c r="H7" s="13">
        <v>1.48</v>
      </c>
      <c r="I7" s="13">
        <v>0.27</v>
      </c>
      <c r="J7" s="29">
        <v>10.02</v>
      </c>
      <c r="L7" s="7"/>
    </row>
    <row r="8" spans="1:12" ht="14.45" customHeight="1" x14ac:dyDescent="0.25">
      <c r="A8" s="25"/>
      <c r="B8" s="1" t="s">
        <v>17</v>
      </c>
      <c r="C8" s="9">
        <v>501</v>
      </c>
      <c r="D8" s="4" t="s">
        <v>33</v>
      </c>
      <c r="E8" s="5" t="s">
        <v>27</v>
      </c>
      <c r="F8" s="6">
        <v>20.74</v>
      </c>
      <c r="G8" s="6">
        <f>79/200*200</f>
        <v>79</v>
      </c>
      <c r="H8" s="12">
        <v>3.2</v>
      </c>
      <c r="I8" s="12">
        <v>2.7</v>
      </c>
      <c r="J8" s="26">
        <v>15.9</v>
      </c>
      <c r="L8" s="7"/>
    </row>
    <row r="9" spans="1:12" ht="42" customHeight="1" thickBot="1" x14ac:dyDescent="0.3">
      <c r="A9" s="25"/>
      <c r="B9" s="48" t="s">
        <v>47</v>
      </c>
      <c r="C9" s="49">
        <v>464</v>
      </c>
      <c r="D9" s="50" t="s">
        <v>49</v>
      </c>
      <c r="E9" s="51" t="s">
        <v>50</v>
      </c>
      <c r="F9" s="52">
        <v>48</v>
      </c>
      <c r="G9" s="52">
        <f>88.4/130*140</f>
        <v>95.2</v>
      </c>
      <c r="H9" s="53">
        <v>5</v>
      </c>
      <c r="I9" s="53">
        <v>3.4</v>
      </c>
      <c r="J9" s="54">
        <v>7</v>
      </c>
      <c r="L9" s="7"/>
    </row>
    <row r="10" spans="1:12" x14ac:dyDescent="0.25">
      <c r="A10" s="17" t="s">
        <v>14</v>
      </c>
      <c r="B10" s="18" t="s">
        <v>15</v>
      </c>
      <c r="C10" s="19">
        <v>73</v>
      </c>
      <c r="D10" s="31" t="s">
        <v>51</v>
      </c>
      <c r="E10" s="21" t="s">
        <v>48</v>
      </c>
      <c r="F10" s="22">
        <v>29.09</v>
      </c>
      <c r="G10" s="22">
        <f>106.41/80*80</f>
        <v>106.41</v>
      </c>
      <c r="H10" s="32">
        <v>1.25</v>
      </c>
      <c r="I10" s="32">
        <v>8.19</v>
      </c>
      <c r="J10" s="33">
        <v>7.46</v>
      </c>
      <c r="L10" s="7"/>
    </row>
    <row r="11" spans="1:12" x14ac:dyDescent="0.25">
      <c r="A11" s="25"/>
      <c r="B11" s="2" t="s">
        <v>19</v>
      </c>
      <c r="C11" s="9">
        <v>128</v>
      </c>
      <c r="D11" s="8" t="s">
        <v>38</v>
      </c>
      <c r="E11" s="5" t="s">
        <v>27</v>
      </c>
      <c r="F11" s="6">
        <v>33.93</v>
      </c>
      <c r="G11" s="6">
        <f>124.16/200*200</f>
        <v>124.16</v>
      </c>
      <c r="H11" s="14">
        <v>5.04</v>
      </c>
      <c r="I11" s="14">
        <v>7.34</v>
      </c>
      <c r="J11" s="34">
        <v>9.52</v>
      </c>
      <c r="L11" s="7"/>
    </row>
    <row r="12" spans="1:12" x14ac:dyDescent="0.25">
      <c r="A12" s="25"/>
      <c r="B12" s="2" t="s">
        <v>19</v>
      </c>
      <c r="C12" s="9">
        <v>479</v>
      </c>
      <c r="D12" s="8" t="s">
        <v>39</v>
      </c>
      <c r="E12" s="5" t="s">
        <v>40</v>
      </c>
      <c r="F12" s="6">
        <v>3.47</v>
      </c>
      <c r="G12" s="6">
        <v>16.2</v>
      </c>
      <c r="H12" s="14">
        <v>0.26</v>
      </c>
      <c r="I12" s="14">
        <v>1.5</v>
      </c>
      <c r="J12" s="34">
        <v>0.36</v>
      </c>
      <c r="L12" s="7"/>
    </row>
    <row r="13" spans="1:12" x14ac:dyDescent="0.25">
      <c r="A13" s="25"/>
      <c r="B13" s="2" t="s">
        <v>20</v>
      </c>
      <c r="C13" s="9">
        <v>406</v>
      </c>
      <c r="D13" s="4" t="s">
        <v>34</v>
      </c>
      <c r="E13" s="5" t="s">
        <v>52</v>
      </c>
      <c r="F13" s="6">
        <f>52.71/180*160+0.75</f>
        <v>47.603333333333332</v>
      </c>
      <c r="G13" s="6">
        <f>440.68/180*160</f>
        <v>391.71555555555557</v>
      </c>
      <c r="H13" s="15">
        <f>20.09/180*170</f>
        <v>18.973888888888887</v>
      </c>
      <c r="I13" s="15">
        <f>22.32/180*170</f>
        <v>21.08</v>
      </c>
      <c r="J13" s="35">
        <f>32.62/180*170</f>
        <v>30.807777777777773</v>
      </c>
      <c r="L13" s="7"/>
    </row>
    <row r="14" spans="1:12" x14ac:dyDescent="0.25">
      <c r="A14" s="25"/>
      <c r="B14" s="2" t="s">
        <v>22</v>
      </c>
      <c r="C14" s="9">
        <v>108</v>
      </c>
      <c r="D14" s="8" t="s">
        <v>28</v>
      </c>
      <c r="E14" s="5" t="s">
        <v>37</v>
      </c>
      <c r="F14" s="6">
        <f>2.57*1</f>
        <v>2.57</v>
      </c>
      <c r="G14" s="6">
        <f>50.19*1</f>
        <v>50.19</v>
      </c>
      <c r="H14" s="16">
        <v>1.74</v>
      </c>
      <c r="I14" s="16">
        <v>0.18</v>
      </c>
      <c r="J14" s="36">
        <v>14.76</v>
      </c>
      <c r="L14" s="7"/>
    </row>
    <row r="15" spans="1:12" x14ac:dyDescent="0.25">
      <c r="A15" s="28"/>
      <c r="B15" s="1" t="s">
        <v>23</v>
      </c>
      <c r="C15" s="9">
        <v>109</v>
      </c>
      <c r="D15" s="8" t="s">
        <v>25</v>
      </c>
      <c r="E15" s="5" t="s">
        <v>37</v>
      </c>
      <c r="F15" s="6">
        <v>2.57</v>
      </c>
      <c r="G15" s="6">
        <v>38.96</v>
      </c>
      <c r="H15" s="16">
        <v>1.48</v>
      </c>
      <c r="I15" s="16">
        <v>0.27</v>
      </c>
      <c r="J15" s="36">
        <v>10.02</v>
      </c>
      <c r="L15" s="7"/>
    </row>
    <row r="16" spans="1:12" x14ac:dyDescent="0.25">
      <c r="A16" s="28"/>
      <c r="B16" s="62" t="s">
        <v>42</v>
      </c>
      <c r="C16" s="49">
        <v>518</v>
      </c>
      <c r="D16" s="4" t="s">
        <v>29</v>
      </c>
      <c r="E16" s="5" t="s">
        <v>27</v>
      </c>
      <c r="F16" s="6">
        <v>20.93</v>
      </c>
      <c r="G16" s="6">
        <f>84.44/200*200</f>
        <v>84.44</v>
      </c>
      <c r="H16" s="63">
        <v>1</v>
      </c>
      <c r="I16" s="63">
        <v>0.2</v>
      </c>
      <c r="J16" s="64">
        <v>20.2</v>
      </c>
      <c r="L16" s="7"/>
    </row>
    <row r="17" spans="1:12" ht="27" thickBot="1" x14ac:dyDescent="0.3">
      <c r="A17" s="30"/>
      <c r="B17" s="65" t="s">
        <v>21</v>
      </c>
      <c r="C17" s="66">
        <v>588</v>
      </c>
      <c r="D17" s="71" t="s">
        <v>53</v>
      </c>
      <c r="E17" s="67" t="s">
        <v>37</v>
      </c>
      <c r="F17" s="68">
        <v>24.57</v>
      </c>
      <c r="G17" s="68">
        <v>129</v>
      </c>
      <c r="H17" s="69">
        <f>0.84/30*30</f>
        <v>0.84</v>
      </c>
      <c r="I17" s="69">
        <f>0.99/30*30</f>
        <v>0.99</v>
      </c>
      <c r="J17" s="70">
        <f>19.59/30*30</f>
        <v>19.59</v>
      </c>
      <c r="L17" s="7"/>
    </row>
    <row r="18" spans="1:12" x14ac:dyDescent="0.25">
      <c r="A18" s="25" t="s">
        <v>35</v>
      </c>
      <c r="B18" s="55" t="s">
        <v>21</v>
      </c>
      <c r="C18" s="56" t="s">
        <v>45</v>
      </c>
      <c r="D18" s="57" t="s">
        <v>54</v>
      </c>
      <c r="E18" s="58" t="s">
        <v>46</v>
      </c>
      <c r="F18" s="59">
        <v>36</v>
      </c>
      <c r="G18" s="59">
        <f>205.79/80*100</f>
        <v>257.23750000000001</v>
      </c>
      <c r="H18" s="60">
        <f>3.3/80*100</f>
        <v>4.1249999999999991</v>
      </c>
      <c r="I18" s="60">
        <f>4.94/80*100</f>
        <v>6.1750000000000007</v>
      </c>
      <c r="J18" s="61">
        <f>39.76/80*100</f>
        <v>49.7</v>
      </c>
      <c r="L18" s="7"/>
    </row>
    <row r="19" spans="1:12" x14ac:dyDescent="0.25">
      <c r="A19" s="28"/>
      <c r="B19" s="1" t="s">
        <v>17</v>
      </c>
      <c r="C19" s="9">
        <v>864</v>
      </c>
      <c r="D19" s="8" t="s">
        <v>41</v>
      </c>
      <c r="E19" s="5" t="s">
        <v>27</v>
      </c>
      <c r="F19" s="6">
        <v>2.61</v>
      </c>
      <c r="G19" s="6">
        <f>60.2/200*200</f>
        <v>60.199999999999996</v>
      </c>
      <c r="H19" s="15">
        <v>0.4</v>
      </c>
      <c r="I19" s="15">
        <v>0.1</v>
      </c>
      <c r="J19" s="35">
        <v>15.06</v>
      </c>
      <c r="L19" s="7"/>
    </row>
    <row r="20" spans="1:12" ht="15.75" thickBot="1" x14ac:dyDescent="0.3">
      <c r="A20" s="30"/>
      <c r="B20" s="39" t="s">
        <v>43</v>
      </c>
      <c r="C20" s="40">
        <v>112</v>
      </c>
      <c r="D20" s="41" t="s">
        <v>44</v>
      </c>
      <c r="E20" s="37" t="s">
        <v>55</v>
      </c>
      <c r="F20" s="38">
        <f>45/200*170</f>
        <v>38.25</v>
      </c>
      <c r="G20" s="38">
        <f>84.6/180*170</f>
        <v>79.899999999999991</v>
      </c>
      <c r="H20" s="42">
        <f>0.72/180*200</f>
        <v>0.8</v>
      </c>
      <c r="I20" s="42">
        <f>0.72/80*200</f>
        <v>1.7999999999999998</v>
      </c>
      <c r="J20" s="43">
        <f>17.64/80*200</f>
        <v>44.1</v>
      </c>
      <c r="L20" s="7"/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2023-03-06T02:49:17Z</dcterms:modified>
</cp:coreProperties>
</file>