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5621"/>
</workbook>
</file>

<file path=xl/calcChain.xml><?xml version="1.0" encoding="utf-8"?>
<calcChain xmlns="http://schemas.openxmlformats.org/spreadsheetml/2006/main">
  <c r="G25" i="1" l="1"/>
  <c r="F25" i="1"/>
  <c r="G24" i="1"/>
  <c r="F24" i="1"/>
  <c r="G23" i="1"/>
  <c r="G17" i="1"/>
  <c r="F17" i="1"/>
  <c r="G15" i="1"/>
  <c r="G13" i="1"/>
  <c r="F13" i="1"/>
  <c r="G8" i="1"/>
  <c r="F8" i="1"/>
  <c r="G5" i="1"/>
  <c r="F5" i="1"/>
  <c r="G4" i="1"/>
  <c r="F4" i="1"/>
  <c r="H19" i="1" l="1"/>
  <c r="J20" i="1" l="1"/>
  <c r="I20" i="1"/>
  <c r="H20" i="1"/>
  <c r="J17" i="1"/>
  <c r="I17" i="1"/>
  <c r="H17" i="1"/>
  <c r="J15" i="1"/>
  <c r="I15" i="1"/>
  <c r="H15" i="1"/>
  <c r="J25" i="1" l="1"/>
  <c r="I25" i="1"/>
  <c r="H25" i="1"/>
  <c r="J24" i="1"/>
  <c r="I24" i="1"/>
  <c r="H24" i="1"/>
  <c r="J23" i="1"/>
  <c r="I23" i="1"/>
  <c r="H23" i="1"/>
</calcChain>
</file>

<file path=xl/sharedStrings.xml><?xml version="1.0" encoding="utf-8"?>
<sst xmlns="http://schemas.openxmlformats.org/spreadsheetml/2006/main" count="68" uniqueCount="55">
  <si>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</si>
  <si>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</si>
  <si>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</si>
  <si>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</si>
  <si>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</si>
  <si>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</si>
  <si>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</si>
  <si>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</si>
  <si>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</si>
  <si>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</si>
  <si>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</si>
  <si>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</si>
  <si>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</si>
  <si>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</si>
  <si>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</si>
  <si>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</si>
  <si>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</si>
  <si>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</si>
  <si>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</si>
  <si>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</si>
  <si>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</si>
  <si>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</si>
  <si>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</si>
  <si>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</si>
  <si>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</si>
  <si>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</si>
  <si>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</si>
  <si>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</si>
  <si>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</si>
  <si>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Горошек консервированный</t>
  </si>
  <si>
    <t>Омлет с сыром</t>
  </si>
  <si>
    <t>Кофейный напиток на молоке</t>
  </si>
  <si>
    <t>Суп картофельный с рыбой</t>
  </si>
  <si>
    <t>Оладьи из печени по-кунцевски</t>
  </si>
  <si>
    <t>Картофельное пюре</t>
  </si>
  <si>
    <t>1/130</t>
  </si>
  <si>
    <t>Соус сметанный</t>
  </si>
  <si>
    <t>1/30</t>
  </si>
  <si>
    <t>1/100</t>
  </si>
  <si>
    <t>Кукуруза консервированная</t>
  </si>
  <si>
    <t>1/150</t>
  </si>
  <si>
    <t>2/30</t>
  </si>
  <si>
    <t>1/90</t>
  </si>
  <si>
    <t>Напиток из шиповника</t>
  </si>
  <si>
    <t>1/180</t>
  </si>
  <si>
    <t>Ватрушка с повидлом</t>
  </si>
  <si>
    <t>Молоко кипяченное (разливное)</t>
  </si>
  <si>
    <t>Фрукты свежие (груши)</t>
  </si>
  <si>
    <t>фрукты</t>
  </si>
  <si>
    <t>Обед</t>
  </si>
  <si>
    <t>напиток</t>
  </si>
  <si>
    <t>1/15</t>
  </si>
  <si>
    <t>Салат из свежих помидоров и огурцов с репч.луком</t>
  </si>
  <si>
    <t>1/50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</si>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</sst>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" fillId="2" borderId="4" xfId="0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0" xfId="0" applyBorder="1"/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7" width="10.28515625" customWidth="1"/>
    <col min="8" max="8" width="10.42578125" customWidth="1"/>
    <col min="9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33" t="s">
        <v>54</v>
      </c>
      <c r="C1" s="34"/>
      <c r="D1" s="35"/>
      <c r="E1" t="s">
        <v>11</v>
      </c>
      <c r="F1" s="1"/>
      <c r="I1" t="s">
        <v>12</v>
      </c>
      <c r="J1" s="3">
        <v>44525</v>
      </c>
    </row>
    <row r="2" spans="1:12" x14ac:dyDescent="0.25">
      <c r="L2" s="22"/>
    </row>
    <row r="3" spans="1:12" x14ac:dyDescent="0.25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22"/>
    </row>
    <row r="4" spans="1:12" x14ac:dyDescent="0.25">
      <c r="A4" s="8"/>
      <c r="B4" s="2" t="s">
        <v>14</v>
      </c>
      <c r="C4" s="23">
        <v>244</v>
      </c>
      <c r="D4" s="30" t="s">
        <v>29</v>
      </c>
      <c r="E4" s="12" t="s">
        <v>51</v>
      </c>
      <c r="F4" s="14">
        <f>10.88/30*15</f>
        <v>5.44</v>
      </c>
      <c r="G4" s="14">
        <f>12/30*15</f>
        <v>6</v>
      </c>
      <c r="H4" s="26">
        <v>0.93</v>
      </c>
      <c r="I4" s="17">
        <v>0.06</v>
      </c>
      <c r="J4" s="17">
        <v>1.95</v>
      </c>
      <c r="L4" s="22"/>
    </row>
    <row r="5" spans="1:12" x14ac:dyDescent="0.25">
      <c r="A5" s="9"/>
      <c r="B5" s="2" t="s">
        <v>14</v>
      </c>
      <c r="C5" s="23">
        <v>245</v>
      </c>
      <c r="D5" s="30" t="s">
        <v>39</v>
      </c>
      <c r="E5" s="12" t="s">
        <v>51</v>
      </c>
      <c r="F5" s="14">
        <f>10.44/30*15</f>
        <v>5.22</v>
      </c>
      <c r="G5" s="14">
        <f>13.5/30*15</f>
        <v>6.75</v>
      </c>
      <c r="H5" s="26">
        <v>0.78</v>
      </c>
      <c r="I5" s="17">
        <v>0.54</v>
      </c>
      <c r="J5" s="17">
        <v>1.41</v>
      </c>
      <c r="L5" s="22"/>
    </row>
    <row r="6" spans="1:12" x14ac:dyDescent="0.25">
      <c r="A6" s="9" t="s">
        <v>13</v>
      </c>
      <c r="B6" s="2" t="s">
        <v>15</v>
      </c>
      <c r="C6" s="24">
        <v>309</v>
      </c>
      <c r="D6" s="10" t="s">
        <v>30</v>
      </c>
      <c r="E6" s="12" t="s">
        <v>40</v>
      </c>
      <c r="F6" s="14">
        <v>39.380000000000003</v>
      </c>
      <c r="G6" s="14">
        <v>315.11</v>
      </c>
      <c r="H6" s="26">
        <v>21.15</v>
      </c>
      <c r="I6" s="17">
        <v>23.67</v>
      </c>
      <c r="J6" s="17">
        <v>4.37</v>
      </c>
      <c r="L6" s="22"/>
    </row>
    <row r="7" spans="1:12" x14ac:dyDescent="0.25">
      <c r="A7" s="9"/>
      <c r="B7" s="2" t="s">
        <v>17</v>
      </c>
      <c r="C7" s="24">
        <v>111</v>
      </c>
      <c r="D7" s="11" t="s">
        <v>25</v>
      </c>
      <c r="E7" s="12" t="s">
        <v>41</v>
      </c>
      <c r="F7" s="14">
        <v>6.42</v>
      </c>
      <c r="G7" s="14">
        <v>112.36</v>
      </c>
      <c r="H7" s="27">
        <v>2.33</v>
      </c>
      <c r="I7" s="16">
        <v>1.3</v>
      </c>
      <c r="J7" s="16">
        <v>23.1</v>
      </c>
      <c r="L7" s="22"/>
    </row>
    <row r="8" spans="1:12" x14ac:dyDescent="0.25">
      <c r="A8" s="9"/>
      <c r="B8" s="2" t="s">
        <v>17</v>
      </c>
      <c r="C8" s="24">
        <v>109</v>
      </c>
      <c r="D8" s="11" t="s">
        <v>26</v>
      </c>
      <c r="E8" s="12" t="s">
        <v>41</v>
      </c>
      <c r="F8" s="14">
        <f>2.21*2</f>
        <v>4.42</v>
      </c>
      <c r="G8" s="14">
        <f>38.96*2</f>
        <v>77.92</v>
      </c>
      <c r="H8" s="26">
        <v>1.48</v>
      </c>
      <c r="I8" s="17">
        <v>0.27</v>
      </c>
      <c r="J8" s="17">
        <v>10.02</v>
      </c>
      <c r="L8" s="22"/>
    </row>
    <row r="9" spans="1:12" ht="14.45" customHeight="1" x14ac:dyDescent="0.25">
      <c r="A9" s="9"/>
      <c r="B9" s="1" t="s">
        <v>16</v>
      </c>
      <c r="C9" s="24">
        <v>501</v>
      </c>
      <c r="D9" s="11" t="s">
        <v>31</v>
      </c>
      <c r="E9" s="12" t="s">
        <v>27</v>
      </c>
      <c r="F9" s="14">
        <v>14.72</v>
      </c>
      <c r="G9" s="14">
        <v>79</v>
      </c>
      <c r="H9" s="27">
        <v>3.2</v>
      </c>
      <c r="I9" s="16">
        <v>2.7</v>
      </c>
      <c r="J9" s="16">
        <v>15.9</v>
      </c>
      <c r="L9" s="22"/>
    </row>
    <row r="10" spans="1:12" x14ac:dyDescent="0.25">
      <c r="A10" s="9"/>
      <c r="B10" s="2"/>
      <c r="C10" s="24"/>
      <c r="D10" s="1"/>
      <c r="E10" s="1"/>
      <c r="F10" s="18"/>
      <c r="G10" s="18"/>
      <c r="H10" s="18"/>
      <c r="I10" s="18"/>
      <c r="J10" s="18"/>
      <c r="L10" s="22"/>
    </row>
    <row r="11" spans="1:12" x14ac:dyDescent="0.25">
      <c r="A11" s="9"/>
      <c r="B11" s="2"/>
      <c r="C11" s="24"/>
      <c r="D11" s="1"/>
      <c r="E11" s="1"/>
      <c r="F11" s="18"/>
      <c r="G11" s="18"/>
      <c r="H11" s="18"/>
      <c r="I11" s="18"/>
      <c r="J11" s="18"/>
      <c r="L11" s="22"/>
    </row>
    <row r="12" spans="1:12" x14ac:dyDescent="0.25">
      <c r="A12" s="9"/>
      <c r="B12" s="2"/>
      <c r="C12" s="24"/>
      <c r="D12" s="1"/>
      <c r="E12" s="1"/>
      <c r="F12" s="18"/>
      <c r="G12" s="18"/>
      <c r="H12" s="18"/>
      <c r="I12" s="18"/>
      <c r="J12" s="18"/>
      <c r="L12" s="22"/>
    </row>
    <row r="13" spans="1:12" x14ac:dyDescent="0.25">
      <c r="A13" s="8"/>
      <c r="B13" s="2" t="s">
        <v>14</v>
      </c>
      <c r="C13" s="24">
        <v>19</v>
      </c>
      <c r="D13" s="19" t="s">
        <v>52</v>
      </c>
      <c r="E13" s="20" t="s">
        <v>53</v>
      </c>
      <c r="F13" s="14">
        <f>26.59/80*50</f>
        <v>16.618749999999999</v>
      </c>
      <c r="G13" s="14">
        <f>71.02/80*50</f>
        <v>44.387499999999996</v>
      </c>
      <c r="H13" s="27">
        <v>0.57999999999999996</v>
      </c>
      <c r="I13" s="16">
        <v>6.51</v>
      </c>
      <c r="J13" s="16">
        <v>2.62</v>
      </c>
      <c r="L13" s="22"/>
    </row>
    <row r="14" spans="1:12" x14ac:dyDescent="0.25">
      <c r="A14" s="9"/>
      <c r="B14" s="2" t="s">
        <v>19</v>
      </c>
      <c r="C14" s="24">
        <v>150</v>
      </c>
      <c r="D14" s="10" t="s">
        <v>32</v>
      </c>
      <c r="E14" s="12" t="s">
        <v>27</v>
      </c>
      <c r="F14" s="14">
        <v>39.21</v>
      </c>
      <c r="G14" s="14">
        <v>186.98</v>
      </c>
      <c r="H14" s="27">
        <v>19.11</v>
      </c>
      <c r="I14" s="16">
        <v>10.210000000000001</v>
      </c>
      <c r="J14" s="16">
        <v>30.16</v>
      </c>
      <c r="L14" s="22"/>
    </row>
    <row r="15" spans="1:12" x14ac:dyDescent="0.25">
      <c r="A15" s="9"/>
      <c r="B15" s="2" t="s">
        <v>20</v>
      </c>
      <c r="C15" s="24">
        <v>399</v>
      </c>
      <c r="D15" s="10" t="s">
        <v>33</v>
      </c>
      <c r="E15" s="12" t="s">
        <v>42</v>
      </c>
      <c r="F15" s="14">
        <v>54.14</v>
      </c>
      <c r="G15" s="14">
        <f>278.04/110*90</f>
        <v>227.48727272727274</v>
      </c>
      <c r="H15" s="27">
        <f>20.49/110*90</f>
        <v>16.764545454545452</v>
      </c>
      <c r="I15" s="16">
        <f>12.88/110*90</f>
        <v>10.538181818181819</v>
      </c>
      <c r="J15" s="16">
        <f>19.46/110*90</f>
        <v>15.921818181818182</v>
      </c>
      <c r="L15" s="22"/>
    </row>
    <row r="16" spans="1:12" x14ac:dyDescent="0.25">
      <c r="A16" s="9" t="s">
        <v>49</v>
      </c>
      <c r="B16" s="2" t="s">
        <v>21</v>
      </c>
      <c r="C16" s="24">
        <v>442</v>
      </c>
      <c r="D16" s="30" t="s">
        <v>36</v>
      </c>
      <c r="E16" s="12" t="s">
        <v>37</v>
      </c>
      <c r="F16" s="14">
        <v>4.8099999999999996</v>
      </c>
      <c r="G16" s="14">
        <v>24.6</v>
      </c>
      <c r="H16" s="27">
        <v>0.49</v>
      </c>
      <c r="I16" s="16">
        <v>1.97</v>
      </c>
      <c r="J16" s="16">
        <v>1.1200000000000001</v>
      </c>
      <c r="L16" s="22"/>
    </row>
    <row r="17" spans="1:12" x14ac:dyDescent="0.25">
      <c r="A17" s="9"/>
      <c r="B17" s="2" t="s">
        <v>21</v>
      </c>
      <c r="C17" s="24">
        <v>429</v>
      </c>
      <c r="D17" s="11" t="s">
        <v>34</v>
      </c>
      <c r="E17" s="12" t="s">
        <v>35</v>
      </c>
      <c r="F17" s="14">
        <f>25.16/150*130</f>
        <v>21.805333333333333</v>
      </c>
      <c r="G17" s="14">
        <f>148.73/150*130</f>
        <v>128.89933333333332</v>
      </c>
      <c r="H17" s="27">
        <f>3.26/150*130</f>
        <v>2.825333333333333</v>
      </c>
      <c r="I17" s="16">
        <f>5.37/150*130</f>
        <v>4.6539999999999999</v>
      </c>
      <c r="J17" s="16">
        <f>21.71/150*130</f>
        <v>18.815333333333335</v>
      </c>
      <c r="L17" s="22"/>
    </row>
    <row r="18" spans="1:12" x14ac:dyDescent="0.25">
      <c r="A18" s="9"/>
      <c r="B18" s="2" t="s">
        <v>23</v>
      </c>
      <c r="C18" s="24">
        <v>108</v>
      </c>
      <c r="D18" s="31" t="s">
        <v>28</v>
      </c>
      <c r="E18" s="12" t="s">
        <v>37</v>
      </c>
      <c r="F18" s="14">
        <v>2.4300000000000002</v>
      </c>
      <c r="G18" s="14">
        <v>50.19</v>
      </c>
      <c r="H18" s="28">
        <v>1.74</v>
      </c>
      <c r="I18" s="18">
        <v>0.18</v>
      </c>
      <c r="J18" s="18">
        <v>14.76</v>
      </c>
      <c r="L18" s="22"/>
    </row>
    <row r="19" spans="1:12" x14ac:dyDescent="0.25">
      <c r="A19" s="9"/>
      <c r="B19" s="2" t="s">
        <v>24</v>
      </c>
      <c r="C19" s="24">
        <v>109</v>
      </c>
      <c r="D19" s="31" t="s">
        <v>26</v>
      </c>
      <c r="E19" s="12" t="s">
        <v>37</v>
      </c>
      <c r="F19" s="14">
        <v>2.21</v>
      </c>
      <c r="G19" s="14">
        <v>38.96</v>
      </c>
      <c r="H19" s="28">
        <f>1.48/30*30</f>
        <v>1.48</v>
      </c>
      <c r="I19" s="18">
        <v>0.22</v>
      </c>
      <c r="J19" s="18">
        <v>10.02</v>
      </c>
      <c r="L19" s="22"/>
    </row>
    <row r="20" spans="1:12" x14ac:dyDescent="0.25">
      <c r="A20" s="9"/>
      <c r="B20" s="2" t="s">
        <v>50</v>
      </c>
      <c r="C20" s="24">
        <v>519</v>
      </c>
      <c r="D20" s="31" t="s">
        <v>43</v>
      </c>
      <c r="E20" s="12" t="s">
        <v>44</v>
      </c>
      <c r="F20" s="14">
        <v>8.69</v>
      </c>
      <c r="G20" s="14">
        <v>70.78</v>
      </c>
      <c r="H20" s="27">
        <f>0.29/200*180</f>
        <v>0.26100000000000001</v>
      </c>
      <c r="I20" s="16">
        <f>0.13/200*180</f>
        <v>0.11699999999999999</v>
      </c>
      <c r="J20" s="16">
        <f>17.51/200*180</f>
        <v>15.759</v>
      </c>
    </row>
    <row r="21" spans="1:12" x14ac:dyDescent="0.25">
      <c r="A21" s="9"/>
      <c r="B21" s="2"/>
      <c r="C21" s="24"/>
      <c r="D21" s="1"/>
      <c r="E21" s="29"/>
      <c r="F21" s="28"/>
      <c r="G21" s="28"/>
      <c r="H21" s="28"/>
      <c r="I21" s="18"/>
      <c r="J21" s="18"/>
    </row>
    <row r="22" spans="1:12" x14ac:dyDescent="0.25">
      <c r="A22" s="9"/>
      <c r="B22" s="2"/>
      <c r="C22" s="24"/>
      <c r="D22" s="1"/>
      <c r="E22" s="29"/>
      <c r="F22" s="28"/>
      <c r="G22" s="28"/>
      <c r="H22" s="28"/>
      <c r="I22" s="18"/>
      <c r="J22" s="18"/>
    </row>
    <row r="23" spans="1:12" x14ac:dyDescent="0.25">
      <c r="A23" s="8"/>
      <c r="B23" s="2" t="s">
        <v>22</v>
      </c>
      <c r="C23" s="24">
        <v>540</v>
      </c>
      <c r="D23" s="31" t="s">
        <v>45</v>
      </c>
      <c r="E23" s="12" t="s">
        <v>38</v>
      </c>
      <c r="F23" s="14">
        <v>23.66</v>
      </c>
      <c r="G23" s="14">
        <f>145.61/70*100</f>
        <v>208.01428571428576</v>
      </c>
      <c r="H23" s="28">
        <f>2.4/70*100</f>
        <v>3.4285714285714288</v>
      </c>
      <c r="I23" s="18">
        <f>2.04/70*100</f>
        <v>2.9142857142857146</v>
      </c>
      <c r="J23" s="18">
        <f>27.45/70*100</f>
        <v>39.214285714285715</v>
      </c>
    </row>
    <row r="24" spans="1:12" x14ac:dyDescent="0.25">
      <c r="A24" s="9" t="s">
        <v>18</v>
      </c>
      <c r="B24" s="1" t="s">
        <v>16</v>
      </c>
      <c r="C24" s="25">
        <v>515</v>
      </c>
      <c r="D24" s="32" t="s">
        <v>46</v>
      </c>
      <c r="E24" s="13" t="s">
        <v>44</v>
      </c>
      <c r="F24" s="15">
        <f>20.05/200*180</f>
        <v>18.045000000000002</v>
      </c>
      <c r="G24" s="15">
        <f>120/200*180</f>
        <v>108</v>
      </c>
      <c r="H24" s="26">
        <f>3.8/200*180</f>
        <v>3.42</v>
      </c>
      <c r="I24" s="17">
        <f>6.4/200*180</f>
        <v>5.76</v>
      </c>
      <c r="J24" s="17">
        <f>9.4/200*180</f>
        <v>8.4600000000000009</v>
      </c>
    </row>
    <row r="25" spans="1:12" x14ac:dyDescent="0.25">
      <c r="A25" s="9"/>
      <c r="B25" s="21" t="s">
        <v>48</v>
      </c>
      <c r="C25" s="24">
        <v>112</v>
      </c>
      <c r="D25" s="10" t="s">
        <v>47</v>
      </c>
      <c r="E25" s="13" t="s">
        <v>44</v>
      </c>
      <c r="F25" s="15">
        <f>54/200*180</f>
        <v>48.6</v>
      </c>
      <c r="G25" s="15">
        <f>84.6/180*180</f>
        <v>84.6</v>
      </c>
      <c r="H25" s="28">
        <f>0.72/180*200</f>
        <v>0.8</v>
      </c>
      <c r="I25" s="18">
        <f>0.54/180*200</f>
        <v>0.6</v>
      </c>
      <c r="J25" s="18">
        <f>18.54/180*200</f>
        <v>20.599999999999998</v>
      </c>
    </row>
    <row r="26" spans="1:12" x14ac:dyDescent="0.25">
      <c r="A26" s="9"/>
      <c r="B26" s="2"/>
      <c r="C26" s="24"/>
      <c r="D26" s="1"/>
      <c r="E26" s="1"/>
      <c r="F26" s="18"/>
      <c r="G26" s="18"/>
      <c r="H26" s="18"/>
      <c r="I26" s="18"/>
      <c r="J26" s="18"/>
    </row>
    <row r="27" spans="1:12" x14ac:dyDescent="0.25">
      <c r="A27" s="7"/>
      <c r="B27" s="2"/>
      <c r="C27" s="1"/>
      <c r="D27" s="1"/>
      <c r="E27" s="1"/>
      <c r="F27" s="18"/>
      <c r="G27" s="18"/>
      <c r="H27" s="18"/>
      <c r="I27" s="18"/>
      <c r="J27" s="18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2021-12-01T00:10:41Z</dcterms:modified>
</cp:coreProperties>
</file>