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Лист1!$A$1:$J$28</definedName>
  </definedNames>
  <calcPr calcId="144525"/>
</workbook>
</file>

<file path=xl/calcChain.xml><?xml version="1.0" encoding="utf-8"?>
<calcChain xmlns="http://schemas.openxmlformats.org/spreadsheetml/2006/main">
  <c r="J25" i="1" l="1"/>
  <c r="I25" i="1"/>
  <c r="H25" i="1"/>
  <c r="J24" i="1"/>
  <c r="I24" i="1"/>
  <c r="H24" i="1"/>
  <c r="J23" i="1"/>
  <c r="I23" i="1"/>
  <c r="H23" i="1"/>
  <c r="J20" i="1"/>
  <c r="I20" i="1"/>
  <c r="H20" i="1"/>
  <c r="J17" i="1"/>
  <c r="I17" i="1"/>
  <c r="H17" i="1"/>
  <c r="J16" i="1"/>
  <c r="I16" i="1"/>
  <c r="H16" i="1"/>
  <c r="G25" i="1" l="1"/>
  <c r="F25" i="1"/>
  <c r="G24" i="1"/>
  <c r="F24" i="1"/>
  <c r="G23" i="1"/>
  <c r="F23" i="1"/>
  <c r="G20" i="1"/>
  <c r="F20" i="1"/>
  <c r="G17" i="1"/>
  <c r="F17" i="1"/>
  <c r="G16" i="1"/>
  <c r="F16" i="1"/>
  <c r="J5" i="1"/>
  <c r="I5" i="1"/>
  <c r="H5" i="1"/>
  <c r="J4" i="1"/>
  <c r="I4" i="1"/>
  <c r="H4" i="1"/>
  <c r="G5" i="1"/>
  <c r="F5" i="1"/>
  <c r="G4" i="1"/>
  <c r="F4" i="1"/>
</calcChain>
</file>

<file path=xl/sharedStrings.xml><?xml version="1.0" encoding="utf-8"?>
<sst xmlns="http://schemas.openxmlformats.org/spreadsheetml/2006/main" count="65" uniqueCount="55">
  <si>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</si>
  <si>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</si>
  <si>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</si>
  <si>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</si>
  <si>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</si>
  <si>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</si>
  <si>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</si>
  <si>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</si>
  <si>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</si>
  <si>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</si>
  <si>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</si>
  <si>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</si>
  <si>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</si>
  <si>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</si>
  <si>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</si>
  <si>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</si>
  <si>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</si>
  <si>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</si>
  <si>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</si>
  <si>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</si>
  <si>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</si>
  <si>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</si>
  <si>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</si>
  <si>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</si>
  <si>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</si>
  <si>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</si>
  <si>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</si>
  <si>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</si>
  <si>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</si>
  <si>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</si>
  <si>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</si>
  <si>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1/150</t>
  </si>
  <si>
    <t>1/70</t>
  </si>
  <si>
    <t>фрукты</t>
  </si>
  <si>
    <t xml:space="preserve">Пельмени мясные </t>
  </si>
  <si>
    <t>1/130</t>
  </si>
  <si>
    <t>Салат из моркови и яблок</t>
  </si>
  <si>
    <t xml:space="preserve">Щи из свежей капусты с картофелем </t>
  </si>
  <si>
    <t>Сметана</t>
  </si>
  <si>
    <t>1/10</t>
  </si>
  <si>
    <t>Гречка отварная</t>
  </si>
  <si>
    <t>Овощи натуральные (огурцы свежие)</t>
  </si>
  <si>
    <t>1/60</t>
  </si>
  <si>
    <t>2/30</t>
  </si>
  <si>
    <t>1/30</t>
  </si>
  <si>
    <t>Какао с молоком</t>
  </si>
  <si>
    <t>Печень говяжья по-строгановски</t>
  </si>
  <si>
    <t>1/90</t>
  </si>
  <si>
    <t>Сок в ассортименте (разливной)</t>
  </si>
  <si>
    <t>1/180</t>
  </si>
  <si>
    <t>Кекс "Столичный"</t>
  </si>
  <si>
    <t>Молоко кипяченное (разливное)</t>
  </si>
  <si>
    <t>Фрукты свежие (яблоки)</t>
  </si>
  <si>
    <t>напиток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</si>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</sst>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/>
    <xf numFmtId="49" fontId="3" fillId="2" borderId="4" xfId="0" applyNumberFormat="1" applyFont="1" applyFill="1" applyBorder="1" applyAlignment="1">
      <alignment horizontal="center"/>
    </xf>
    <xf numFmtId="0" fontId="3" fillId="2" borderId="6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0" fontId="3" fillId="2" borderId="2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4" t="s">
        <v>54</v>
      </c>
      <c r="C1" s="25"/>
      <c r="D1" s="26"/>
      <c r="E1" t="s">
        <v>11</v>
      </c>
      <c r="F1" s="1"/>
      <c r="I1" t="s">
        <v>12</v>
      </c>
      <c r="J1" s="3">
        <v>44450</v>
      </c>
    </row>
    <row r="3" spans="1:12" x14ac:dyDescent="0.3">
      <c r="A3" s="4" t="s">
        <v>1</v>
      </c>
      <c r="B3" s="16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7"/>
    </row>
    <row r="4" spans="1:12" x14ac:dyDescent="0.3">
      <c r="A4" s="8"/>
      <c r="B4" s="2" t="s">
        <v>15</v>
      </c>
      <c r="C4" s="22">
        <v>106</v>
      </c>
      <c r="D4" s="9" t="s">
        <v>41</v>
      </c>
      <c r="E4" s="11" t="s">
        <v>42</v>
      </c>
      <c r="F4" s="12">
        <f>7.35/50*60</f>
        <v>8.82</v>
      </c>
      <c r="G4" s="12">
        <f>7/50*60</f>
        <v>8.4</v>
      </c>
      <c r="H4" s="14">
        <f>0.4/50*60</f>
        <v>0.48</v>
      </c>
      <c r="I4" s="14">
        <f>0.05/50*60</f>
        <v>0.06</v>
      </c>
      <c r="J4" s="14">
        <f>1.25/50*60</f>
        <v>1.5</v>
      </c>
      <c r="L4" s="17"/>
    </row>
    <row r="5" spans="1:12" x14ac:dyDescent="0.3">
      <c r="A5" s="8"/>
      <c r="B5" s="2" t="s">
        <v>16</v>
      </c>
      <c r="C5" s="22">
        <v>525</v>
      </c>
      <c r="D5" s="9" t="s">
        <v>34</v>
      </c>
      <c r="E5" s="11" t="s">
        <v>31</v>
      </c>
      <c r="F5" s="12">
        <f>40.57/160*150</f>
        <v>38.034375000000004</v>
      </c>
      <c r="G5" s="12">
        <f>305.17/160*150</f>
        <v>286.09687500000001</v>
      </c>
      <c r="H5" s="14">
        <f>7.02/160*150</f>
        <v>6.5812499999999998</v>
      </c>
      <c r="I5" s="14">
        <f>12.96/160*150</f>
        <v>12.15</v>
      </c>
      <c r="J5" s="14">
        <f>30.51/150*160</f>
        <v>32.543999999999997</v>
      </c>
      <c r="L5" s="17"/>
    </row>
    <row r="6" spans="1:12" x14ac:dyDescent="0.3">
      <c r="A6" s="8"/>
      <c r="B6" s="2" t="s">
        <v>18</v>
      </c>
      <c r="C6" s="22">
        <v>111</v>
      </c>
      <c r="D6" s="10" t="s">
        <v>26</v>
      </c>
      <c r="E6" s="11" t="s">
        <v>43</v>
      </c>
      <c r="F6" s="12">
        <v>6.42</v>
      </c>
      <c r="G6" s="12">
        <v>112.36</v>
      </c>
      <c r="H6" s="14">
        <v>2.33</v>
      </c>
      <c r="I6" s="14">
        <v>1.3</v>
      </c>
      <c r="J6" s="14">
        <v>23.1</v>
      </c>
      <c r="L6" s="17"/>
    </row>
    <row r="7" spans="1:12" x14ac:dyDescent="0.3">
      <c r="A7" s="8" t="s">
        <v>13</v>
      </c>
      <c r="B7" s="2" t="s">
        <v>18</v>
      </c>
      <c r="C7" s="22">
        <v>109</v>
      </c>
      <c r="D7" s="10" t="s">
        <v>27</v>
      </c>
      <c r="E7" s="11" t="s">
        <v>44</v>
      </c>
      <c r="F7" s="12">
        <v>2.21</v>
      </c>
      <c r="G7" s="12">
        <v>38.96</v>
      </c>
      <c r="H7" s="15">
        <v>1.48</v>
      </c>
      <c r="I7" s="15">
        <v>0.27</v>
      </c>
      <c r="J7" s="15">
        <v>10.02</v>
      </c>
      <c r="L7" s="17"/>
    </row>
    <row r="8" spans="1:12" ht="14.4" customHeight="1" x14ac:dyDescent="0.3">
      <c r="A8" s="8"/>
      <c r="B8" s="1" t="s">
        <v>17</v>
      </c>
      <c r="C8" s="22">
        <v>382</v>
      </c>
      <c r="D8" s="9" t="s">
        <v>45</v>
      </c>
      <c r="E8" s="11" t="s">
        <v>28</v>
      </c>
      <c r="F8" s="12">
        <v>14.78</v>
      </c>
      <c r="G8" s="12">
        <v>118.6</v>
      </c>
      <c r="H8" s="13">
        <v>4.08</v>
      </c>
      <c r="I8" s="13">
        <v>3.54</v>
      </c>
      <c r="J8" s="13">
        <v>17.579999999999998</v>
      </c>
      <c r="L8" s="17"/>
    </row>
    <row r="9" spans="1:12" x14ac:dyDescent="0.3">
      <c r="A9" s="8"/>
      <c r="B9" s="2"/>
      <c r="C9" s="22"/>
      <c r="D9" s="1"/>
      <c r="E9" s="1"/>
      <c r="F9" s="15"/>
      <c r="G9" s="15"/>
      <c r="H9" s="15"/>
      <c r="I9" s="15"/>
      <c r="J9" s="15"/>
      <c r="L9" s="17"/>
    </row>
    <row r="10" spans="1:12" x14ac:dyDescent="0.3">
      <c r="A10" s="8"/>
      <c r="B10" s="2"/>
      <c r="C10" s="22"/>
      <c r="D10" s="1"/>
      <c r="E10" s="1"/>
      <c r="F10" s="15"/>
      <c r="G10" s="15"/>
      <c r="H10" s="15"/>
      <c r="I10" s="15"/>
      <c r="J10" s="15"/>
      <c r="L10" s="17"/>
    </row>
    <row r="11" spans="1:12" x14ac:dyDescent="0.3">
      <c r="A11" s="8"/>
      <c r="B11" s="2"/>
      <c r="C11" s="22"/>
      <c r="D11" s="1"/>
      <c r="E11" s="1"/>
      <c r="F11" s="15"/>
      <c r="G11" s="15"/>
      <c r="H11" s="15"/>
      <c r="I11" s="15"/>
      <c r="J11" s="15"/>
      <c r="L11" s="17"/>
    </row>
    <row r="12" spans="1:12" x14ac:dyDescent="0.3">
      <c r="A12" s="8"/>
      <c r="B12" s="2"/>
      <c r="C12" s="22"/>
      <c r="D12" s="1"/>
      <c r="E12" s="1"/>
      <c r="F12" s="15"/>
      <c r="G12" s="15"/>
      <c r="H12" s="15"/>
      <c r="I12" s="15"/>
      <c r="J12" s="15"/>
      <c r="L12" s="17"/>
    </row>
    <row r="13" spans="1:12" x14ac:dyDescent="0.3">
      <c r="A13" s="7"/>
      <c r="B13" s="2" t="s">
        <v>15</v>
      </c>
      <c r="C13" s="22">
        <v>9</v>
      </c>
      <c r="D13" s="9" t="s">
        <v>36</v>
      </c>
      <c r="E13" s="11" t="s">
        <v>30</v>
      </c>
      <c r="F13" s="12">
        <v>19.170000000000002</v>
      </c>
      <c r="G13" s="12">
        <v>85.9</v>
      </c>
      <c r="H13" s="13">
        <v>0.73</v>
      </c>
      <c r="I13" s="13">
        <v>6.54</v>
      </c>
      <c r="J13" s="13">
        <v>5.72</v>
      </c>
      <c r="L13" s="17"/>
    </row>
    <row r="14" spans="1:12" x14ac:dyDescent="0.3">
      <c r="A14" s="8"/>
      <c r="B14" s="2" t="s">
        <v>20</v>
      </c>
      <c r="C14" s="22">
        <v>142</v>
      </c>
      <c r="D14" s="10" t="s">
        <v>37</v>
      </c>
      <c r="E14" s="11" t="s">
        <v>28</v>
      </c>
      <c r="F14" s="12">
        <v>25.44</v>
      </c>
      <c r="G14" s="12">
        <v>78.819999999999993</v>
      </c>
      <c r="H14" s="14">
        <v>3.04</v>
      </c>
      <c r="I14" s="14">
        <v>4.17</v>
      </c>
      <c r="J14" s="14">
        <v>7.14</v>
      </c>
      <c r="L14" s="17"/>
    </row>
    <row r="15" spans="1:12" x14ac:dyDescent="0.3">
      <c r="A15" s="8"/>
      <c r="B15" s="2" t="s">
        <v>20</v>
      </c>
      <c r="C15" s="22">
        <v>479</v>
      </c>
      <c r="D15" s="18" t="s">
        <v>38</v>
      </c>
      <c r="E15" s="11" t="s">
        <v>39</v>
      </c>
      <c r="F15" s="12">
        <v>2.5499999999999998</v>
      </c>
      <c r="G15" s="12">
        <v>16.2</v>
      </c>
      <c r="H15" s="13">
        <v>0.26</v>
      </c>
      <c r="I15" s="13">
        <v>1.5</v>
      </c>
      <c r="J15" s="13">
        <v>0.36</v>
      </c>
      <c r="L15" s="17"/>
    </row>
    <row r="16" spans="1:12" x14ac:dyDescent="0.3">
      <c r="A16" s="8"/>
      <c r="B16" s="2" t="s">
        <v>21</v>
      </c>
      <c r="C16" s="22">
        <v>398</v>
      </c>
      <c r="D16" s="19" t="s">
        <v>46</v>
      </c>
      <c r="E16" s="20" t="s">
        <v>47</v>
      </c>
      <c r="F16" s="12">
        <f>73.09/140*90</f>
        <v>46.986428571428576</v>
      </c>
      <c r="G16" s="12">
        <f>244.51/140*90</f>
        <v>157.185</v>
      </c>
      <c r="H16" s="13">
        <f>7.09/140*90</f>
        <v>4.5578571428571424</v>
      </c>
      <c r="I16" s="13">
        <f>15.42/140*90</f>
        <v>9.9128571428571419</v>
      </c>
      <c r="J16" s="13">
        <f>6.95/140*90</f>
        <v>4.4678571428571425</v>
      </c>
      <c r="L16" s="17"/>
    </row>
    <row r="17" spans="1:12" x14ac:dyDescent="0.3">
      <c r="A17" s="8" t="s">
        <v>14</v>
      </c>
      <c r="B17" s="2" t="s">
        <v>22</v>
      </c>
      <c r="C17" s="22">
        <v>237</v>
      </c>
      <c r="D17" s="21" t="s">
        <v>40</v>
      </c>
      <c r="E17" s="11" t="s">
        <v>35</v>
      </c>
      <c r="F17" s="12">
        <f>11.36/150*130</f>
        <v>9.8453333333333326</v>
      </c>
      <c r="G17" s="12">
        <f>253.05/150*130</f>
        <v>219.31</v>
      </c>
      <c r="H17" s="13">
        <f>8.55/150*130</f>
        <v>7.41</v>
      </c>
      <c r="I17" s="13">
        <f>7.85/150*130</f>
        <v>6.8033333333333328</v>
      </c>
      <c r="J17" s="13">
        <f>37.08/150*130</f>
        <v>32.135999999999996</v>
      </c>
      <c r="L17" s="17"/>
    </row>
    <row r="18" spans="1:12" x14ac:dyDescent="0.3">
      <c r="A18" s="8"/>
      <c r="B18" s="2" t="s">
        <v>24</v>
      </c>
      <c r="C18" s="22">
        <v>108</v>
      </c>
      <c r="D18" s="10" t="s">
        <v>29</v>
      </c>
      <c r="E18" s="11" t="s">
        <v>44</v>
      </c>
      <c r="F18" s="12">
        <v>2.4300000000000002</v>
      </c>
      <c r="G18" s="12">
        <v>50.19</v>
      </c>
      <c r="H18" s="15">
        <v>1.74</v>
      </c>
      <c r="I18" s="15">
        <v>0.18</v>
      </c>
      <c r="J18" s="15">
        <v>14.76</v>
      </c>
      <c r="L18" s="17"/>
    </row>
    <row r="19" spans="1:12" x14ac:dyDescent="0.3">
      <c r="A19" s="8"/>
      <c r="B19" s="2" t="s">
        <v>25</v>
      </c>
      <c r="C19" s="22">
        <v>109</v>
      </c>
      <c r="D19" s="10" t="s">
        <v>27</v>
      </c>
      <c r="E19" s="11" t="s">
        <v>44</v>
      </c>
      <c r="F19" s="12">
        <v>2.21</v>
      </c>
      <c r="G19" s="12">
        <v>38.96</v>
      </c>
      <c r="H19" s="15">
        <v>1.48</v>
      </c>
      <c r="I19" s="15">
        <v>0.27</v>
      </c>
      <c r="J19" s="15">
        <v>10.02</v>
      </c>
      <c r="L19" s="17"/>
    </row>
    <row r="20" spans="1:12" x14ac:dyDescent="0.3">
      <c r="A20" s="8"/>
      <c r="B20" s="2" t="s">
        <v>53</v>
      </c>
      <c r="C20" s="22">
        <v>518</v>
      </c>
      <c r="D20" s="10" t="s">
        <v>48</v>
      </c>
      <c r="E20" s="11" t="s">
        <v>49</v>
      </c>
      <c r="F20" s="12">
        <f>13.65/200*180</f>
        <v>12.285</v>
      </c>
      <c r="G20" s="12">
        <f>84.44/200*180</f>
        <v>75.995999999999995</v>
      </c>
      <c r="H20" s="13">
        <f>1/200*180</f>
        <v>0.9</v>
      </c>
      <c r="I20" s="13">
        <f>0.2/200*180</f>
        <v>0.18</v>
      </c>
      <c r="J20" s="13">
        <f>20.2/200*180</f>
        <v>18.18</v>
      </c>
      <c r="L20" s="17"/>
    </row>
    <row r="21" spans="1:12" x14ac:dyDescent="0.3">
      <c r="A21" s="8"/>
      <c r="B21" s="2"/>
      <c r="C21" s="22"/>
      <c r="D21" s="1"/>
      <c r="E21" s="1"/>
      <c r="F21" s="15"/>
      <c r="G21" s="15"/>
      <c r="H21" s="15"/>
      <c r="I21" s="15"/>
      <c r="J21" s="15"/>
      <c r="L21" s="17"/>
    </row>
    <row r="22" spans="1:12" x14ac:dyDescent="0.3">
      <c r="A22" s="8"/>
      <c r="B22" s="2"/>
      <c r="C22" s="22"/>
      <c r="D22" s="1"/>
      <c r="E22" s="1"/>
      <c r="F22" s="15"/>
      <c r="G22" s="15"/>
      <c r="H22" s="15"/>
      <c r="I22" s="15"/>
      <c r="J22" s="15"/>
      <c r="L22" s="17"/>
    </row>
    <row r="23" spans="1:12" x14ac:dyDescent="0.3">
      <c r="A23" s="7"/>
      <c r="B23" s="2" t="s">
        <v>23</v>
      </c>
      <c r="C23" s="22">
        <v>583</v>
      </c>
      <c r="D23" s="10" t="s">
        <v>50</v>
      </c>
      <c r="E23" s="11" t="s">
        <v>32</v>
      </c>
      <c r="F23" s="12">
        <f>33.32/100*70</f>
        <v>23.323999999999998</v>
      </c>
      <c r="G23" s="12">
        <f>194.59/80*70</f>
        <v>170.26624999999999</v>
      </c>
      <c r="H23" s="15">
        <f>1.78/80*70</f>
        <v>1.5574999999999999</v>
      </c>
      <c r="I23" s="15">
        <f>2.18/80*70</f>
        <v>1.9075000000000002</v>
      </c>
      <c r="J23" s="15">
        <f>50.66/80*70</f>
        <v>44.327500000000001</v>
      </c>
      <c r="L23" s="17"/>
    </row>
    <row r="24" spans="1:12" x14ac:dyDescent="0.3">
      <c r="A24" s="8"/>
      <c r="B24" s="1" t="s">
        <v>17</v>
      </c>
      <c r="C24" s="22">
        <v>515</v>
      </c>
      <c r="D24" s="27" t="s">
        <v>51</v>
      </c>
      <c r="E24" s="28" t="s">
        <v>49</v>
      </c>
      <c r="F24" s="29">
        <f>19.53/200*180</f>
        <v>17.577000000000002</v>
      </c>
      <c r="G24" s="29">
        <f>120/200*180</f>
        <v>108</v>
      </c>
      <c r="H24" s="23">
        <f>3.8/200*180</f>
        <v>3.42</v>
      </c>
      <c r="I24" s="23">
        <f>6.4/200*180</f>
        <v>5.76</v>
      </c>
      <c r="J24" s="23">
        <f>9.4/200*180</f>
        <v>8.4600000000000009</v>
      </c>
      <c r="L24" s="17"/>
    </row>
    <row r="25" spans="1:12" x14ac:dyDescent="0.3">
      <c r="A25" s="8" t="s">
        <v>19</v>
      </c>
      <c r="B25" s="2" t="s">
        <v>33</v>
      </c>
      <c r="C25" s="22">
        <v>112</v>
      </c>
      <c r="D25" s="9" t="s">
        <v>52</v>
      </c>
      <c r="E25" s="11" t="s">
        <v>31</v>
      </c>
      <c r="F25" s="12">
        <f>35.1/180*150</f>
        <v>29.25</v>
      </c>
      <c r="G25" s="12">
        <f>72.5/180*150</f>
        <v>60.416666666666671</v>
      </c>
      <c r="H25" s="15">
        <f>0.4/100*150</f>
        <v>0.6</v>
      </c>
      <c r="I25" s="15">
        <f>0.4/100*150</f>
        <v>0.6</v>
      </c>
      <c r="J25" s="15">
        <f>9.8/100*150</f>
        <v>14.700000000000001</v>
      </c>
      <c r="L25" s="17"/>
    </row>
    <row r="26" spans="1:12" x14ac:dyDescent="0.3">
      <c r="A26" s="8"/>
      <c r="B26" s="2"/>
      <c r="C26" s="1"/>
      <c r="D26" s="1"/>
      <c r="E26" s="1"/>
      <c r="F26" s="15"/>
      <c r="G26" s="15"/>
      <c r="H26" s="15"/>
      <c r="I26" s="15"/>
      <c r="J26" s="15"/>
    </row>
    <row r="27" spans="1:12" x14ac:dyDescent="0.3">
      <c r="A27" s="8"/>
      <c r="B27" s="2"/>
      <c r="C27" s="1"/>
      <c r="D27" s="1"/>
      <c r="E27" s="1"/>
      <c r="F27" s="15"/>
      <c r="G27" s="15"/>
      <c r="H27" s="15"/>
      <c r="I27" s="15"/>
      <c r="J27" s="15"/>
    </row>
    <row r="28" spans="1:12" x14ac:dyDescent="0.3">
      <c r="A28" s="6"/>
      <c r="B28" s="2"/>
      <c r="C28" s="1"/>
      <c r="D28" s="1"/>
      <c r="E28" s="1"/>
      <c r="F28" s="15"/>
      <c r="G28" s="15"/>
      <c r="H28" s="15"/>
      <c r="I28" s="15"/>
      <c r="J28" s="15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2021-09-10T23:24:21Z</dcterms:modified>
</cp:coreProperties>
</file>