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30080" windowHeight="190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<sst xmlns="http://schemas.openxmlformats.org/spreadsheetml/2006/main" count="63" uniqueCount="55">
  <si>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</si>
  <si>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</si>
  <si>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</si>
  <si>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</si>
  <si>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</si>
  <si>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</si>
  <si>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</si>
  <si>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</si>
  <si>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</si>
  <si>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</si>
  <si>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</si>
  <si>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</si>
  <si>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</si>
  <si>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</si>
  <si>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</si>
  <si>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</si>
  <si>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</si>
  <si>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</si>
  <si>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</si>
  <si>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</si>
  <si>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</si>
  <si>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</si>
  <si>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</si>
  <si>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</si>
  <si>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</si>
  <si>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</si>
  <si>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</si>
  <si>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</si>
  <si>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Хлеб пшеничный</t>
  </si>
  <si>
    <t>фрукты</t>
  </si>
  <si>
    <t xml:space="preserve">Пельмени мясные </t>
  </si>
  <si>
    <t xml:space="preserve">Щи из свежей капусты с картофелем </t>
  </si>
  <si>
    <t>Сметана</t>
  </si>
  <si>
    <t>Гречка отварная</t>
  </si>
  <si>
    <t>Какао с молоком</t>
  </si>
  <si>
    <t>Сок в ассортименте (разливной)</t>
  </si>
  <si>
    <t>Молоко кипяченное (разливное)</t>
  </si>
  <si>
    <t>Фрукты свежие (яблоки)</t>
  </si>
  <si>
    <t>напиток</t>
  </si>
  <si>
    <t>Кекс "Столичный" (без изюма)</t>
  </si>
  <si>
    <t>Салат из моркови и яблок</t>
  </si>
  <si>
    <t>Овощи натуральные (огурцы свежие)</t>
  </si>
  <si>
    <t>Печень куриная по-строгановски</t>
  </si>
  <si>
    <t>50</t>
  </si>
  <si>
    <t>160</t>
  </si>
  <si>
    <t>60</t>
  </si>
  <si>
    <t>30</t>
  </si>
  <si>
    <t>200</t>
  </si>
  <si>
    <t>80</t>
  </si>
  <si>
    <t>10</t>
  </si>
  <si>
    <t>140</t>
  </si>
  <si>
    <t>150</t>
  </si>
  <si>
    <t>180</t>
  </si>
  <si>
    <t>175</t>
  </si>
  <si>
    <t>Средняя школа №35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</si>
</sst>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39" fillId="33" borderId="10" xfId="0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left"/>
    </xf>
    <xf numFmtId="0" fontId="39" fillId="33" borderId="11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49" fontId="39" fillId="33" borderId="12" xfId="0" applyNumberFormat="1" applyFont="1" applyFill="1" applyBorder="1" applyAlignment="1">
      <alignment horizontal="center"/>
    </xf>
    <xf numFmtId="2" fontId="39" fillId="33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9" fillId="33" borderId="13" xfId="0" applyFont="1" applyFill="1" applyBorder="1" applyAlignment="1">
      <alignment/>
    </xf>
    <xf numFmtId="49" fontId="39" fillId="33" borderId="13" xfId="0" applyNumberFormat="1" applyFont="1" applyFill="1" applyBorder="1" applyAlignment="1">
      <alignment horizontal="center"/>
    </xf>
    <xf numFmtId="2" fontId="39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39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9" fillId="33" borderId="17" xfId="0" applyNumberFormat="1" applyFont="1" applyFill="1" applyBorder="1" applyAlignment="1">
      <alignment horizontal="center"/>
    </xf>
    <xf numFmtId="2" fontId="39" fillId="33" borderId="1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39" fillId="33" borderId="12" xfId="0" applyFont="1" applyFill="1" applyBorder="1" applyAlignment="1">
      <alignment horizontal="left"/>
    </xf>
    <xf numFmtId="2" fontId="39" fillId="0" borderId="12" xfId="0" applyNumberFormat="1" applyFont="1" applyBorder="1" applyAlignment="1">
      <alignment horizontal="center" vertical="center"/>
    </xf>
    <xf numFmtId="0" fontId="39" fillId="33" borderId="19" xfId="0" applyFont="1" applyFill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39" fillId="33" borderId="17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2" fontId="39" fillId="0" borderId="24" xfId="0" applyNumberFormat="1" applyFont="1" applyBorder="1" applyAlignment="1">
      <alignment horizontal="center" vertical="center"/>
    </xf>
    <xf numFmtId="2" fontId="39" fillId="33" borderId="15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2" fontId="39" fillId="0" borderId="17" xfId="0" applyNumberFormat="1" applyFont="1" applyBorder="1" applyAlignment="1">
      <alignment horizontal="center" vertical="center"/>
    </xf>
    <xf numFmtId="2" fontId="39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39" fillId="33" borderId="28" xfId="0" applyFont="1" applyFill="1" applyBorder="1" applyAlignment="1">
      <alignment/>
    </xf>
    <xf numFmtId="49" fontId="39" fillId="33" borderId="27" xfId="0" applyNumberFormat="1" applyFont="1" applyFill="1" applyBorder="1" applyAlignment="1">
      <alignment horizontal="center"/>
    </xf>
    <xf numFmtId="2" fontId="39" fillId="33" borderId="27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9" fillId="33" borderId="17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150" zoomScaleSheetLayoutView="150" zoomScalePageLayoutView="0" workbookViewId="0" topLeftCell="A1">
      <selection activeCell="C2" sqref="C2"/>
    </sheetView>
  </sheetViews>
  <sheetFormatPr defaultColWidth="8.8515625" defaultRowHeight="15"/>
  <cols>
    <col min="1" max="1" width="14.421875" style="0" customWidth="1"/>
    <col min="2" max="2" width="13.140625" style="0" customWidth="1"/>
    <col min="3" max="3" width="8.140625" style="0" customWidth="1"/>
    <col min="4" max="4" width="38.8515625" style="0" customWidth="1"/>
    <col min="5" max="6" width="8.8515625" style="0" customWidth="1"/>
    <col min="7" max="7" width="10.28125" style="0" customWidth="1"/>
    <col min="8" max="8" width="10.421875" style="0" customWidth="1"/>
    <col min="9" max="9" width="10.28125" style="0" customWidth="1"/>
    <col min="10" max="10" width="11.00390625" style="0" customWidth="1"/>
    <col min="11" max="11" width="8.8515625" style="0" customWidth="1"/>
    <col min="12" max="12" width="12.140625" style="0" customWidth="1"/>
  </cols>
  <sheetData>
    <row r="1" spans="1:10" ht="15">
      <c r="A1" t="s">
        <v>0</v>
      </c>
      <c r="B1" s="66" t="s">
        <v>54</v>
      </c>
      <c r="C1" s="67"/>
      <c r="D1" s="68"/>
      <c r="E1" t="s">
        <v>11</v>
      </c>
      <c r="F1" s="1"/>
      <c r="I1" t="s">
        <v>12</v>
      </c>
      <c r="J1" s="2">
        <v>45045</v>
      </c>
    </row>
    <row r="2" ht="15.75" thickBot="1"/>
    <row r="3" spans="1:12" ht="15.75" thickBot="1">
      <c r="A3" s="43" t="s">
        <v>1</v>
      </c>
      <c r="B3" s="44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6" t="s">
        <v>7</v>
      </c>
      <c r="H3" s="45" t="s">
        <v>8</v>
      </c>
      <c r="I3" s="45" t="s">
        <v>9</v>
      </c>
      <c r="J3" s="47" t="s">
        <v>10</v>
      </c>
      <c r="L3" s="6"/>
    </row>
    <row r="4" spans="1:12" ht="15">
      <c r="A4" s="53" t="s">
        <v>13</v>
      </c>
      <c r="B4" s="60"/>
      <c r="C4" s="22">
        <v>106</v>
      </c>
      <c r="D4" s="23" t="s">
        <v>41</v>
      </c>
      <c r="E4" s="24" t="s">
        <v>43</v>
      </c>
      <c r="F4" s="25">
        <f>11.03-1.81</f>
        <v>9.219999999999999</v>
      </c>
      <c r="G4" s="25">
        <f>7/50*50</f>
        <v>7.000000000000001</v>
      </c>
      <c r="H4" s="26">
        <f>0.4/50*60</f>
        <v>0.48</v>
      </c>
      <c r="I4" s="26">
        <f>0.05/50*60</f>
        <v>0.06</v>
      </c>
      <c r="J4" s="27">
        <f>1.25/50*60</f>
        <v>1.5</v>
      </c>
      <c r="L4" s="6"/>
    </row>
    <row r="5" spans="1:12" ht="15">
      <c r="A5" s="29"/>
      <c r="B5" s="61" t="s">
        <v>16</v>
      </c>
      <c r="C5" s="7">
        <v>525</v>
      </c>
      <c r="D5" s="16" t="s">
        <v>30</v>
      </c>
      <c r="E5" s="4" t="s">
        <v>44</v>
      </c>
      <c r="F5" s="5">
        <f>58.52/160*160</f>
        <v>58.52</v>
      </c>
      <c r="G5" s="5">
        <f>305.17/160*160</f>
        <v>305.17</v>
      </c>
      <c r="H5" s="12">
        <f>7.02/160*150</f>
        <v>6.58125</v>
      </c>
      <c r="I5" s="12">
        <f>12.96/160*150</f>
        <v>12.15</v>
      </c>
      <c r="J5" s="28">
        <f>30.51/150*160</f>
        <v>32.544</v>
      </c>
      <c r="L5" s="6"/>
    </row>
    <row r="6" spans="1:12" ht="15">
      <c r="A6" s="29"/>
      <c r="B6" s="61" t="s">
        <v>18</v>
      </c>
      <c r="C6" s="7">
        <v>111</v>
      </c>
      <c r="D6" s="3" t="s">
        <v>26</v>
      </c>
      <c r="E6" s="4" t="s">
        <v>45</v>
      </c>
      <c r="F6" s="5">
        <f>3.34*2</f>
        <v>6.68</v>
      </c>
      <c r="G6" s="5">
        <v>112.36</v>
      </c>
      <c r="H6" s="12">
        <v>2.33</v>
      </c>
      <c r="I6" s="12">
        <v>1.3</v>
      </c>
      <c r="J6" s="28">
        <v>23.1</v>
      </c>
      <c r="L6" s="6"/>
    </row>
    <row r="7" spans="1:12" ht="15">
      <c r="A7" s="29"/>
      <c r="B7" s="61" t="s">
        <v>18</v>
      </c>
      <c r="C7" s="7">
        <v>109</v>
      </c>
      <c r="D7" s="3" t="s">
        <v>27</v>
      </c>
      <c r="E7" s="4" t="s">
        <v>46</v>
      </c>
      <c r="F7" s="5">
        <v>2.57</v>
      </c>
      <c r="G7" s="5">
        <v>38.96</v>
      </c>
      <c r="H7" s="13">
        <v>1.48</v>
      </c>
      <c r="I7" s="13">
        <v>0.27</v>
      </c>
      <c r="J7" s="30">
        <v>10.02</v>
      </c>
      <c r="L7" s="6"/>
    </row>
    <row r="8" spans="1:12" ht="14.25" customHeight="1" thickBot="1">
      <c r="A8" s="29"/>
      <c r="B8" s="63" t="s">
        <v>17</v>
      </c>
      <c r="C8" s="54">
        <v>382</v>
      </c>
      <c r="D8" s="55" t="s">
        <v>34</v>
      </c>
      <c r="E8" s="56" t="s">
        <v>47</v>
      </c>
      <c r="F8" s="57">
        <v>23.01</v>
      </c>
      <c r="G8" s="57">
        <v>118.6</v>
      </c>
      <c r="H8" s="58">
        <v>4.08</v>
      </c>
      <c r="I8" s="58">
        <v>3.54</v>
      </c>
      <c r="J8" s="59">
        <v>17.58</v>
      </c>
      <c r="L8" s="6"/>
    </row>
    <row r="9" spans="1:12" ht="15">
      <c r="A9" s="53" t="s">
        <v>14</v>
      </c>
      <c r="B9" s="60" t="s">
        <v>15</v>
      </c>
      <c r="C9" s="22">
        <v>9</v>
      </c>
      <c r="D9" s="38" t="s">
        <v>40</v>
      </c>
      <c r="E9" s="24" t="s">
        <v>48</v>
      </c>
      <c r="F9" s="25">
        <f>20.55/80*80</f>
        <v>20.55</v>
      </c>
      <c r="G9" s="25">
        <f>85.9/80*80</f>
        <v>85.9</v>
      </c>
      <c r="H9" s="39">
        <v>0.73</v>
      </c>
      <c r="I9" s="39">
        <v>6.54</v>
      </c>
      <c r="J9" s="40">
        <v>5.72</v>
      </c>
      <c r="L9" s="6"/>
    </row>
    <row r="10" spans="1:12" ht="15">
      <c r="A10" s="29"/>
      <c r="B10" s="61" t="s">
        <v>20</v>
      </c>
      <c r="C10" s="7">
        <v>142</v>
      </c>
      <c r="D10" s="3" t="s">
        <v>31</v>
      </c>
      <c r="E10" s="4" t="s">
        <v>47</v>
      </c>
      <c r="F10" s="5">
        <v>29.82</v>
      </c>
      <c r="G10" s="5">
        <f>78.82/200*200</f>
        <v>78.82</v>
      </c>
      <c r="H10" s="12">
        <v>3.04</v>
      </c>
      <c r="I10" s="12">
        <v>4.17</v>
      </c>
      <c r="J10" s="28">
        <v>7.14</v>
      </c>
      <c r="L10" s="6"/>
    </row>
    <row r="11" spans="1:12" ht="15">
      <c r="A11" s="29"/>
      <c r="B11" s="61"/>
      <c r="C11" s="7">
        <v>479</v>
      </c>
      <c r="D11" s="10" t="s">
        <v>32</v>
      </c>
      <c r="E11" s="4" t="s">
        <v>49</v>
      </c>
      <c r="F11" s="5">
        <v>3.47</v>
      </c>
      <c r="G11" s="5">
        <v>16.2</v>
      </c>
      <c r="H11" s="14">
        <v>0.26</v>
      </c>
      <c r="I11" s="14">
        <v>1.5</v>
      </c>
      <c r="J11" s="41">
        <v>0.36</v>
      </c>
      <c r="L11" s="6"/>
    </row>
    <row r="12" spans="1:12" ht="15">
      <c r="A12" s="29"/>
      <c r="B12" s="61" t="s">
        <v>21</v>
      </c>
      <c r="C12" s="7">
        <v>398</v>
      </c>
      <c r="D12" s="17" t="s">
        <v>42</v>
      </c>
      <c r="E12" s="4" t="s">
        <v>50</v>
      </c>
      <c r="F12" s="5">
        <f>66.76-1.7</f>
        <v>65.06</v>
      </c>
      <c r="G12" s="5">
        <v>244.51</v>
      </c>
      <c r="H12" s="14">
        <f>7.09/140*90</f>
        <v>4.557857142857142</v>
      </c>
      <c r="I12" s="14">
        <f>15.42/140*90</f>
        <v>9.912857142857142</v>
      </c>
      <c r="J12" s="41">
        <f>6.95/140*90</f>
        <v>4.4678571428571425</v>
      </c>
      <c r="L12" s="6"/>
    </row>
    <row r="13" spans="1:12" ht="15">
      <c r="A13" s="29"/>
      <c r="B13" s="61" t="s">
        <v>22</v>
      </c>
      <c r="C13" s="7">
        <v>237</v>
      </c>
      <c r="D13" s="18" t="s">
        <v>33</v>
      </c>
      <c r="E13" s="4" t="s">
        <v>51</v>
      </c>
      <c r="F13" s="5">
        <v>15.03</v>
      </c>
      <c r="G13" s="5">
        <f>253.05/150*150</f>
        <v>253.05</v>
      </c>
      <c r="H13" s="14">
        <f>8.55/150*130</f>
        <v>7.41</v>
      </c>
      <c r="I13" s="14">
        <f>7.85/150*130</f>
        <v>6.803333333333333</v>
      </c>
      <c r="J13" s="41">
        <f>37.08/150*130</f>
        <v>32.135999999999996</v>
      </c>
      <c r="L13" s="6"/>
    </row>
    <row r="14" spans="1:12" ht="15">
      <c r="A14" s="29"/>
      <c r="B14" s="61" t="s">
        <v>24</v>
      </c>
      <c r="C14" s="7">
        <v>108</v>
      </c>
      <c r="D14" s="10" t="s">
        <v>28</v>
      </c>
      <c r="E14" s="4" t="s">
        <v>46</v>
      </c>
      <c r="F14" s="5">
        <f>2.57</f>
        <v>2.57</v>
      </c>
      <c r="G14" s="5">
        <f>50.19</f>
        <v>50.19</v>
      </c>
      <c r="H14" s="13">
        <v>1.74</v>
      </c>
      <c r="I14" s="13">
        <v>0.18</v>
      </c>
      <c r="J14" s="30">
        <v>14.76</v>
      </c>
      <c r="L14" s="6"/>
    </row>
    <row r="15" spans="1:12" ht="15">
      <c r="A15" s="29"/>
      <c r="B15" s="61" t="s">
        <v>25</v>
      </c>
      <c r="C15" s="7">
        <v>109</v>
      </c>
      <c r="D15" s="10" t="s">
        <v>27</v>
      </c>
      <c r="E15" s="4" t="s">
        <v>46</v>
      </c>
      <c r="F15" s="5">
        <v>2.57</v>
      </c>
      <c r="G15" s="5">
        <v>38.96</v>
      </c>
      <c r="H15" s="13">
        <v>1.48</v>
      </c>
      <c r="I15" s="13">
        <v>0.27</v>
      </c>
      <c r="J15" s="30">
        <v>10.02</v>
      </c>
      <c r="L15" s="6"/>
    </row>
    <row r="16" spans="1:12" ht="15.75" thickBot="1">
      <c r="A16" s="50"/>
      <c r="B16" s="62" t="s">
        <v>38</v>
      </c>
      <c r="C16" s="31">
        <v>518</v>
      </c>
      <c r="D16" s="42" t="s">
        <v>35</v>
      </c>
      <c r="E16" s="32" t="s">
        <v>47</v>
      </c>
      <c r="F16" s="33">
        <v>20.93</v>
      </c>
      <c r="G16" s="33">
        <f>84.44/200*200</f>
        <v>84.44</v>
      </c>
      <c r="H16" s="34">
        <f>1/200*180</f>
        <v>0.9</v>
      </c>
      <c r="I16" s="34">
        <f>0.2/200*180</f>
        <v>0.18</v>
      </c>
      <c r="J16" s="35">
        <f>20.2/200*180</f>
        <v>18.18</v>
      </c>
      <c r="L16" s="6"/>
    </row>
    <row r="17" spans="1:12" ht="15">
      <c r="A17" s="29" t="s">
        <v>19</v>
      </c>
      <c r="B17" s="64" t="s">
        <v>23</v>
      </c>
      <c r="C17" s="19">
        <v>583</v>
      </c>
      <c r="D17" s="36" t="s">
        <v>39</v>
      </c>
      <c r="E17" s="20" t="s">
        <v>48</v>
      </c>
      <c r="F17" s="21">
        <v>32.24</v>
      </c>
      <c r="G17" s="21">
        <f>194.59/80*80</f>
        <v>194.59</v>
      </c>
      <c r="H17" s="37">
        <f>1.78/80*70</f>
        <v>1.5574999999999999</v>
      </c>
      <c r="I17" s="37">
        <f>2.18/80*70</f>
        <v>1.9075000000000002</v>
      </c>
      <c r="J17" s="48">
        <f>50.66/80*70</f>
        <v>44.3275</v>
      </c>
      <c r="L17" s="6"/>
    </row>
    <row r="18" spans="1:12" ht="15">
      <c r="A18" s="29"/>
      <c r="B18" s="61" t="s">
        <v>17</v>
      </c>
      <c r="C18" s="7">
        <v>515</v>
      </c>
      <c r="D18" s="11" t="s">
        <v>36</v>
      </c>
      <c r="E18" s="8" t="s">
        <v>52</v>
      </c>
      <c r="F18" s="9">
        <v>28.18</v>
      </c>
      <c r="G18" s="9">
        <f>120/200*180</f>
        <v>108</v>
      </c>
      <c r="H18" s="15">
        <f>3.8/200*180</f>
        <v>3.42</v>
      </c>
      <c r="I18" s="15">
        <f>6.4/200*180</f>
        <v>5.76</v>
      </c>
      <c r="J18" s="49">
        <f>9.4/200*180</f>
        <v>8.46</v>
      </c>
      <c r="L18" s="6"/>
    </row>
    <row r="19" spans="1:12" ht="15.75" thickBot="1">
      <c r="A19" s="50"/>
      <c r="B19" s="62" t="s">
        <v>29</v>
      </c>
      <c r="C19" s="31">
        <v>112</v>
      </c>
      <c r="D19" s="65" t="s">
        <v>37</v>
      </c>
      <c r="E19" s="32" t="s">
        <v>53</v>
      </c>
      <c r="F19" s="33">
        <f>45/200*175+0.2</f>
        <v>39.575</v>
      </c>
      <c r="G19" s="33">
        <f>84.6/180*175</f>
        <v>82.25</v>
      </c>
      <c r="H19" s="51">
        <f>0.4/100*150</f>
        <v>0.6</v>
      </c>
      <c r="I19" s="51">
        <f>0.4/100*150</f>
        <v>0.6</v>
      </c>
      <c r="J19" s="52">
        <f>9.8/100*150</f>
        <v>14.700000000000001</v>
      </c>
      <c r="L19" s="6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2023-04-09T01:12:25Z</dcterms:modified>
  <cp:category/>
  <cp:version/>
  <cp:contentType/>
  <cp:contentStatus/>
</cp:coreProperties>
</file>